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480" windowHeight="11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<sst xmlns="http://schemas.openxmlformats.org/spreadsheetml/2006/main" count="147" uniqueCount="142">
  <si>
    <t>Код главного администратора доходов</t>
  </si>
  <si>
    <t>1 06 01030 10 0000 110</t>
  </si>
  <si>
    <t>Код БК</t>
  </si>
  <si>
    <t>НАЛОГИ НА ПРИБЫЛЬ,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</si>
  <si>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</si>
  <si>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</si>
  <si>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</si>
  <si>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</si>
  <si>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 xml:space="preserve"> 1 00 00000 00 0000 000</t>
  </si>
  <si>
    <t xml:space="preserve"> 1 01 00000 00 0000 000</t>
  </si>
  <si>
    <t xml:space="preserve"> 1 01 02000 01 0000 110 </t>
  </si>
  <si>
    <t xml:space="preserve"> 1 06 00000 00 0000 000</t>
  </si>
  <si>
    <t xml:space="preserve"> 1 08 00000 00 0000 000</t>
  </si>
  <si>
    <t xml:space="preserve"> 1 11 00000 00 0000 000</t>
  </si>
  <si>
    <t xml:space="preserve"> 2 02 00000 00 0000 000</t>
  </si>
  <si>
    <t xml:space="preserve"> 1 06 06000 00 0000 110 </t>
  </si>
  <si>
    <t>Наименование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</si>
  <si>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</si>
  <si>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</si>
  <si>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>1 13 00000 00 0000 000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</si>
  <si>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</si>
  <si>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</si>
  <si>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</si>
  <si>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 xml:space="preserve">Дотации на выравнивание бюджетной обеспеченности </t>
  </si>
  <si>
    <t>муниципального образования</t>
  </si>
  <si>
    <t>901</t>
  </si>
  <si>
    <t xml:space="preserve"> 1 11 05013 10 0000 120</t>
  </si>
  <si>
    <t>Глава администрации  Седановского</t>
  </si>
  <si>
    <t xml:space="preserve"> 1 03 00000 00 0000 000</t>
  </si>
  <si>
    <t>Земельный налог с физических лиц</t>
  </si>
  <si>
    <t>Земельный налог с организаций</t>
  </si>
  <si>
    <t xml:space="preserve"> 1 06 06040 00 0000 110 </t>
  </si>
  <si>
    <t xml:space="preserve"> 1 06 06043 10 0000 110 </t>
  </si>
  <si>
    <t xml:space="preserve"> 1 06 06030 00 0000 110 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</si>
  <si>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</si>
  <si>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</si>
  <si>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 на осуществление областного  государственного полномочия по определению перечня должностных  лиц органов месного самоуправления, 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</si>
  <si>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Д.Ю.Козловский</t>
  </si>
  <si>
    <t>2 02 15001 10 0000 150</t>
  </si>
  <si>
    <t>2 02 30024 10 0000 150</t>
  </si>
  <si>
    <t>Субвенции бюджетам сельских поселений на осуществление отдельных областных государственных полномочий в сфере водоснабжения и водоотведения</t>
  </si>
  <si>
    <t>2 02 29999 10 0000 150</t>
  </si>
  <si>
    <t>1 06 01000 00 0000 110</t>
  </si>
  <si>
    <t xml:space="preserve"> 1 06 06033 10 0000 110 </t>
  </si>
  <si>
    <t>1 08 04020 01 0000 110</t>
  </si>
  <si>
    <t>1 13 01995 10 0000 130</t>
  </si>
  <si>
    <t>2 00 00000 00 0000 000</t>
  </si>
  <si>
    <t>2 02 10000 00 0000 150</t>
  </si>
  <si>
    <t>1 03 02231 01 0000 110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</si>
  <si>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</si>
  <si>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</si>
  <si>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</si>
  <si>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</si>
  <si>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1 17 00000 00 0000 000</t>
  </si>
  <si>
    <t>1 17 05000 00 0000 180</t>
  </si>
  <si>
    <t>1 17 05050 10 0000 180</t>
  </si>
  <si>
    <t>1 13 01000 00 0000 130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</si>
  <si>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</si>
  <si>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</si>
  <si>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</si>
  <si>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1 01 02010 01 0000 110</t>
  </si>
  <si>
    <t>1 01 02030 01 0000 110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</si>
  <si>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</si>
  <si>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</si>
  <si>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1 03 02230 01 0000 110</t>
  </si>
  <si>
    <t>1 03 02240 01 0000 110</t>
  </si>
  <si>
    <t>1 03 02250 01 0000 110</t>
  </si>
  <si>
    <t>1 03 02260 01 0000 110</t>
  </si>
  <si>
    <t>1 08 04000 01 0000 110</t>
  </si>
  <si>
    <t>1 13 01990 00 0000 130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</si>
  <si>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</si>
  <si>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</si>
  <si>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</si>
  <si>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 Прочие неналоговые доходы</t>
  </si>
  <si>
    <t xml:space="preserve">  Прочие неналоговые доходы бюджетов сельских поселений</t>
  </si>
  <si>
    <t>1 17 01000 00 0000 180</t>
  </si>
  <si>
    <t>1 17 01050 10 0000 180</t>
  </si>
  <si>
    <t>2 02 15001 00 0000 150</t>
  </si>
  <si>
    <t>2 02 16001 00 0000 150</t>
  </si>
  <si>
    <t>2 02 20000 00 0000 150</t>
  </si>
  <si>
    <t>2 02 29999 00 0000 150</t>
  </si>
  <si>
    <t>2 02 30024 00 0000 150</t>
  </si>
  <si>
    <t>2 02 35118 00 0000 150</t>
  </si>
  <si>
    <t>2 02 35118 10 0000 150</t>
  </si>
  <si>
    <t>Приложение № 1</t>
  </si>
  <si>
    <t>к распоряжению Седановского</t>
  </si>
  <si>
    <t xml:space="preserve">Доходов бюджета  по кодам классификации доходов бюджета </t>
  </si>
  <si>
    <t>%                                                      исполне-ния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</si>
  <si>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</si>
  <si>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Иные межбюджетные трансферты</t>
  </si>
  <si>
    <t>2 02 40000 00 0000 150</t>
  </si>
  <si>
    <t xml:space="preserve">Прочие межбюджетные трансферты, передаваемые бюджетам
</t>
  </si>
  <si>
    <t>2 02 49999 00 0000 150</t>
  </si>
  <si>
    <t xml:space="preserve">
Прочие межбюджетные трансферты, передаваемые бюджетам сельских поселений</t>
  </si>
  <si>
    <t>2 02 49999 10 0000 150</t>
  </si>
  <si>
    <t>Отклоне-ние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</si>
  <si>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</si>
  <si>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</si>
  <si>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</si>
  <si>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</si>
  <si>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1 16 00000 00 0000 000</t>
  </si>
  <si>
    <t>1 16 01000 01 0000 140</t>
  </si>
  <si>
    <t>1 16 01070 01 0000 140</t>
  </si>
  <si>
    <t>1 16 01074 01 0000 140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</si>
  <si>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</si>
  <si>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</si>
  <si>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26.04.2023 № 12</t>
  </si>
  <si>
    <t>Утверждено 2023 год Сумма тыс.руб.</t>
  </si>
  <si>
    <t>Исполнено 2023 год Сумма тыс.руб.</t>
  </si>
  <si>
    <t>Субсидии местным бюджетам на финансовую поддержку реализации инициативных проектов</t>
  </si>
  <si>
    <t xml:space="preserve">Субсидии на реализацию мероприятий перечня проектов народных инициатив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</si>
  <si>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</si>
  <si>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</si>
  <si>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</si>
  <si>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</si>
  <si>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2 02 30000 00 0000 150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</si>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</sst>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 ;[Red]\-#,##0\ "/>
    <numFmt numFmtId="174" formatCode="#,##0.0_ ;[Red]\-#,##0.0\ 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%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16" fontId="6" fillId="0" borderId="12" xfId="0" applyNumberFormat="1" applyFont="1" applyFill="1" applyBorder="1" applyAlignment="1">
      <alignment horizontal="center" vertical="center"/>
    </xf>
    <xf numFmtId="0" fontId="11" fillId="0" borderId="1" xfId="33" applyNumberFormat="1" applyFont="1" applyAlignment="1" applyProtection="1">
      <alignment wrapText="1"/>
      <protection/>
    </xf>
    <xf numFmtId="0" fontId="12" fillId="0" borderId="1" xfId="33" applyNumberFormat="1" applyFont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0" fontId="48" fillId="0" borderId="13" xfId="33" applyNumberFormat="1" applyFont="1" applyBorder="1" applyProtection="1">
      <alignment horizontal="left" wrapText="1" indent="2"/>
      <protection/>
    </xf>
    <xf numFmtId="49" fontId="48" fillId="0" borderId="2" xfId="34" applyNumberFormat="1" applyFont="1" applyProtection="1">
      <alignment horizontal="center"/>
      <protection/>
    </xf>
    <xf numFmtId="0" fontId="49" fillId="0" borderId="13" xfId="33" applyNumberFormat="1" applyFont="1" applyBorder="1" applyProtection="1">
      <alignment horizontal="left" wrapText="1" indent="2"/>
      <protection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5" xfId="33" applyNumberFormat="1" applyFont="1" applyBorder="1" applyAlignment="1" applyProtection="1">
      <alignment wrapText="1"/>
      <protection/>
    </xf>
    <xf numFmtId="176" fontId="6" fillId="0" borderId="12" xfId="0" applyNumberFormat="1" applyFont="1" applyBorder="1" applyAlignment="1">
      <alignment horizontal="right"/>
    </xf>
    <xf numFmtId="0" fontId="11" fillId="0" borderId="16" xfId="33" applyNumberFormat="1" applyFont="1" applyBorder="1" applyAlignment="1" applyProtection="1">
      <alignment wrapText="1"/>
      <protection/>
    </xf>
    <xf numFmtId="176" fontId="6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8" fillId="0" borderId="12" xfId="0" applyNumberFormat="1" applyFont="1" applyBorder="1" applyAlignment="1">
      <alignment horizontal="right"/>
    </xf>
    <xf numFmtId="175" fontId="8" fillId="0" borderId="12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/>
    </xf>
    <xf numFmtId="175" fontId="6" fillId="0" borderId="12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/>
    </xf>
    <xf numFmtId="176" fontId="6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12" fillId="0" borderId="17" xfId="33" applyNumberFormat="1" applyFont="1" applyBorder="1" applyAlignment="1" applyProtection="1">
      <alignment wrapText="1"/>
      <protection/>
    </xf>
    <xf numFmtId="0" fontId="12" fillId="0" borderId="15" xfId="33" applyNumberFormat="1" applyFont="1" applyBorder="1" applyAlignment="1" applyProtection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34">
      <selection activeCell="A60" sqref="A60:C64"/>
    </sheetView>
  </sheetViews>
  <sheetFormatPr defaultColWidth="9.00390625" defaultRowHeight="12.75"/>
  <cols>
    <col min="1" max="1" width="77.875" style="4" customWidth="1"/>
    <col min="2" max="2" width="11.25390625" style="4" customWidth="1"/>
    <col min="3" max="3" width="22.75390625" style="8" customWidth="1"/>
    <col min="4" max="4" width="12.25390625" style="44" customWidth="1"/>
    <col min="5" max="5" width="10.875" style="41" customWidth="1"/>
    <col min="6" max="6" width="11.25390625" style="42" bestFit="1" customWidth="1"/>
    <col min="7" max="7" width="9.875" style="42" bestFit="1" customWidth="1"/>
    <col min="8" max="16384" width="9.125" style="1" customWidth="1"/>
  </cols>
  <sheetData>
    <row r="1" spans="3:4" ht="15.75">
      <c r="C1" s="7" t="s">
        <v>84</v>
      </c>
      <c r="D1" s="40"/>
    </row>
    <row r="2" spans="3:4" ht="15.75">
      <c r="C2" s="7" t="s">
        <v>85</v>
      </c>
      <c r="D2" s="43"/>
    </row>
    <row r="3" ht="15.75">
      <c r="C3" s="7" t="s">
        <v>24</v>
      </c>
    </row>
    <row r="4" spans="3:4" ht="15.75">
      <c r="C4" s="9" t="s">
        <v>106</v>
      </c>
      <c r="D4" s="45"/>
    </row>
    <row r="6" spans="1:5" ht="15.75">
      <c r="A6" s="34" t="s">
        <v>86</v>
      </c>
      <c r="B6" s="34"/>
      <c r="C6" s="34"/>
      <c r="D6" s="34"/>
      <c r="E6" s="34"/>
    </row>
    <row r="7" spans="1:4" ht="15.75">
      <c r="A7" s="33"/>
      <c r="B7" s="33"/>
      <c r="C7" s="33"/>
      <c r="D7" s="46"/>
    </row>
    <row r="8" spans="1:7" ht="75">
      <c r="A8" s="10" t="s">
        <v>16</v>
      </c>
      <c r="B8" s="11" t="s">
        <v>0</v>
      </c>
      <c r="C8" s="12" t="s">
        <v>2</v>
      </c>
      <c r="D8" s="22" t="s">
        <v>107</v>
      </c>
      <c r="E8" s="22" t="s">
        <v>108</v>
      </c>
      <c r="F8" s="47" t="s">
        <v>87</v>
      </c>
      <c r="G8" s="47" t="s">
        <v>95</v>
      </c>
    </row>
    <row r="9" spans="1:7" ht="15.75">
      <c r="A9" s="10">
        <v>1</v>
      </c>
      <c r="B9" s="10">
        <v>2</v>
      </c>
      <c r="C9" s="12">
        <v>3</v>
      </c>
      <c r="D9" s="12">
        <v>4</v>
      </c>
      <c r="E9" s="48">
        <v>5</v>
      </c>
      <c r="F9" s="48">
        <v>6</v>
      </c>
      <c r="G9" s="48">
        <v>7</v>
      </c>
    </row>
    <row r="10" spans="1:7" s="5" customFormat="1" ht="15.75">
      <c r="A10" s="18" t="s">
        <v>22</v>
      </c>
      <c r="B10" s="11"/>
      <c r="C10" s="11" t="s">
        <v>8</v>
      </c>
      <c r="D10" s="28">
        <f>D11+D16+D26+D34+D40+D44</f>
        <v>2544.1</v>
      </c>
      <c r="E10" s="50">
        <f>E11+E16+E26+E40+E44+E34+E48</f>
        <v>538.4</v>
      </c>
      <c r="F10" s="51">
        <f>E10/D10*100</f>
        <v>21.1626901458276</v>
      </c>
      <c r="G10" s="52">
        <f>E10-D10</f>
        <v>-2005.6999999999998</v>
      </c>
    </row>
    <row r="11" spans="1:7" ht="15.75">
      <c r="A11" s="18" t="s">
        <v>3</v>
      </c>
      <c r="B11" s="11">
        <v>182</v>
      </c>
      <c r="C11" s="11" t="s">
        <v>9</v>
      </c>
      <c r="D11" s="28">
        <f>D12</f>
        <v>1015</v>
      </c>
      <c r="E11" s="50">
        <f>E12</f>
        <v>112.9</v>
      </c>
      <c r="F11" s="53">
        <f>E11/D11*100</f>
        <v>11.123152709359605</v>
      </c>
      <c r="G11" s="54">
        <f>D11</f>
        <v>1015</v>
      </c>
    </row>
    <row r="12" spans="1:7" ht="15.75">
      <c r="A12" s="13" t="s">
        <v>18</v>
      </c>
      <c r="B12" s="11">
        <v>182</v>
      </c>
      <c r="C12" s="11" t="s">
        <v>10</v>
      </c>
      <c r="D12" s="29">
        <f>D13+D14+D15</f>
        <v>1015</v>
      </c>
      <c r="E12" s="36">
        <f>E13+E14+E15</f>
        <v>112.9</v>
      </c>
      <c r="F12" s="53"/>
      <c r="G12" s="54">
        <f>E12-D12</f>
        <v>-902.1</v>
      </c>
    </row>
    <row r="13" spans="1:7" ht="60">
      <c r="A13" s="13" t="s">
        <v>118</v>
      </c>
      <c r="B13" s="11">
        <v>182</v>
      </c>
      <c r="C13" s="11" t="s">
        <v>60</v>
      </c>
      <c r="D13" s="29">
        <v>970</v>
      </c>
      <c r="E13" s="36">
        <v>112.7</v>
      </c>
      <c r="F13" s="53">
        <f>E13/D13*100</f>
        <v>11.61855670103093</v>
      </c>
      <c r="G13" s="54">
        <f>E13-D13</f>
        <v>-857.3</v>
      </c>
    </row>
    <row r="14" spans="1:7" ht="30">
      <c r="A14" s="13" t="s">
        <v>119</v>
      </c>
      <c r="B14" s="11">
        <v>182</v>
      </c>
      <c r="C14" s="11" t="s">
        <v>61</v>
      </c>
      <c r="D14" s="29">
        <v>5</v>
      </c>
      <c r="E14" s="36">
        <v>0.2</v>
      </c>
      <c r="F14" s="53"/>
      <c r="G14" s="54">
        <f>E14-D14</f>
        <v>-4.8</v>
      </c>
    </row>
    <row r="15" spans="1:7" ht="75">
      <c r="A15" s="13" t="s">
        <v>88</v>
      </c>
      <c r="B15" s="11">
        <v>182</v>
      </c>
      <c r="C15" s="11" t="s">
        <v>120</v>
      </c>
      <c r="D15" s="29">
        <v>40</v>
      </c>
      <c r="E15" s="36">
        <v>0</v>
      </c>
      <c r="F15" s="53"/>
      <c r="G15" s="54">
        <f>E15-D15</f>
        <v>-40</v>
      </c>
    </row>
    <row r="16" spans="1:7" ht="29.25">
      <c r="A16" s="57" t="s">
        <v>121</v>
      </c>
      <c r="B16" s="11">
        <v>100</v>
      </c>
      <c r="C16" s="11" t="s">
        <v>28</v>
      </c>
      <c r="D16" s="28">
        <f>D18+D21+D23+D25</f>
        <v>954.1</v>
      </c>
      <c r="E16" s="50">
        <f>E17</f>
        <v>256.5</v>
      </c>
      <c r="F16" s="51">
        <f>E16/D16*100</f>
        <v>26.88397442616078</v>
      </c>
      <c r="G16" s="54">
        <f>E16-D16</f>
        <v>-697.6</v>
      </c>
    </row>
    <row r="17" spans="1:7" ht="30">
      <c r="A17" s="35" t="s">
        <v>122</v>
      </c>
      <c r="B17" s="11">
        <v>100</v>
      </c>
      <c r="C17" s="11" t="s">
        <v>63</v>
      </c>
      <c r="D17" s="29">
        <f>D18+D20+D22+D24</f>
        <v>954.1</v>
      </c>
      <c r="E17" s="36">
        <f>E18+E20+E22+E24</f>
        <v>256.5</v>
      </c>
      <c r="F17" s="53"/>
      <c r="G17" s="49"/>
    </row>
    <row r="18" spans="1:7" ht="50.25" customHeight="1">
      <c r="A18" s="35" t="s">
        <v>123</v>
      </c>
      <c r="B18" s="11">
        <v>100</v>
      </c>
      <c r="C18" s="11" t="s">
        <v>64</v>
      </c>
      <c r="D18" s="29">
        <f>D19</f>
        <v>451.9</v>
      </c>
      <c r="E18" s="29">
        <f>E19</f>
        <v>131.9</v>
      </c>
      <c r="F18" s="53">
        <f>E18/D18*100</f>
        <v>29.187873423323747</v>
      </c>
      <c r="G18" s="54">
        <f>E18-D18</f>
        <v>-320</v>
      </c>
    </row>
    <row r="19" spans="1:7" ht="72" customHeight="1">
      <c r="A19" s="35" t="s">
        <v>124</v>
      </c>
      <c r="B19" s="11">
        <v>100</v>
      </c>
      <c r="C19" s="11" t="s">
        <v>48</v>
      </c>
      <c r="D19" s="29">
        <v>451.9</v>
      </c>
      <c r="E19" s="29">
        <v>131.9</v>
      </c>
      <c r="F19" s="53"/>
      <c r="G19" s="49"/>
    </row>
    <row r="20" spans="1:7" ht="60">
      <c r="A20" s="35" t="s">
        <v>62</v>
      </c>
      <c r="B20" s="11">
        <v>100</v>
      </c>
      <c r="C20" s="11" t="s">
        <v>65</v>
      </c>
      <c r="D20" s="29">
        <f>D21</f>
        <v>3.1</v>
      </c>
      <c r="E20" s="29">
        <f>E21</f>
        <v>0.5</v>
      </c>
      <c r="F20" s="53">
        <f>E20/D20*100</f>
        <v>16.129032258064516</v>
      </c>
      <c r="G20" s="54">
        <f>E20-D20</f>
        <v>-2.6</v>
      </c>
    </row>
    <row r="21" spans="1:7" ht="90">
      <c r="A21" s="35" t="s">
        <v>50</v>
      </c>
      <c r="B21" s="11">
        <v>100</v>
      </c>
      <c r="C21" s="11" t="s">
        <v>49</v>
      </c>
      <c r="D21" s="29">
        <v>3.1</v>
      </c>
      <c r="E21" s="29">
        <v>0.5</v>
      </c>
      <c r="F21" s="53"/>
      <c r="G21" s="49"/>
    </row>
    <row r="22" spans="1:7" ht="60">
      <c r="A22" s="35" t="s">
        <v>125</v>
      </c>
      <c r="B22" s="11">
        <v>100</v>
      </c>
      <c r="C22" s="11" t="s">
        <v>66</v>
      </c>
      <c r="D22" s="29">
        <f>D23</f>
        <v>558.7</v>
      </c>
      <c r="E22" s="29">
        <f>E23</f>
        <v>141</v>
      </c>
      <c r="F22" s="53">
        <f>E22/D22*100</f>
        <v>25.23715768748881</v>
      </c>
      <c r="G22" s="54">
        <f>E22-D22</f>
        <v>-417.70000000000005</v>
      </c>
    </row>
    <row r="23" spans="1:7" ht="77.25" customHeight="1">
      <c r="A23" s="35" t="s">
        <v>126</v>
      </c>
      <c r="B23" s="11">
        <v>100</v>
      </c>
      <c r="C23" s="11" t="s">
        <v>51</v>
      </c>
      <c r="D23" s="29">
        <v>558.7</v>
      </c>
      <c r="E23" s="29">
        <v>141</v>
      </c>
      <c r="F23" s="53"/>
      <c r="G23" s="49"/>
    </row>
    <row r="24" spans="1:7" ht="60">
      <c r="A24" s="35" t="s">
        <v>127</v>
      </c>
      <c r="B24" s="11">
        <v>100</v>
      </c>
      <c r="C24" s="11" t="s">
        <v>67</v>
      </c>
      <c r="D24" s="29">
        <f>D25</f>
        <v>-59.6</v>
      </c>
      <c r="E24" s="29">
        <f>E25</f>
        <v>-16.9</v>
      </c>
      <c r="F24" s="53">
        <f>E24/D24*100</f>
        <v>28.35570469798657</v>
      </c>
      <c r="G24" s="54">
        <f>E24-D24</f>
        <v>42.7</v>
      </c>
    </row>
    <row r="25" spans="1:7" ht="77.25" customHeight="1">
      <c r="A25" s="35" t="s">
        <v>128</v>
      </c>
      <c r="B25" s="11">
        <v>100</v>
      </c>
      <c r="C25" s="11" t="s">
        <v>52</v>
      </c>
      <c r="D25" s="29">
        <v>-59.6</v>
      </c>
      <c r="E25" s="29">
        <v>-16.9</v>
      </c>
      <c r="F25" s="53"/>
      <c r="G25" s="49"/>
    </row>
    <row r="26" spans="1:7" ht="15.75">
      <c r="A26" s="58" t="s">
        <v>129</v>
      </c>
      <c r="B26" s="11">
        <v>182</v>
      </c>
      <c r="C26" s="11" t="s">
        <v>11</v>
      </c>
      <c r="D26" s="28">
        <f>D27+D29</f>
        <v>450</v>
      </c>
      <c r="E26" s="50">
        <f>E27+E29</f>
        <v>167.5</v>
      </c>
      <c r="F26" s="53">
        <f>E26/D26*100</f>
        <v>37.22222222222222</v>
      </c>
      <c r="G26" s="54">
        <f>E26-D26</f>
        <v>-282.5</v>
      </c>
    </row>
    <row r="27" spans="1:7" ht="15.75">
      <c r="A27" s="35" t="s">
        <v>130</v>
      </c>
      <c r="B27" s="11">
        <v>182</v>
      </c>
      <c r="C27" s="11" t="s">
        <v>42</v>
      </c>
      <c r="D27" s="29">
        <f>D28</f>
        <v>150</v>
      </c>
      <c r="E27" s="36">
        <f>E28</f>
        <v>98.6</v>
      </c>
      <c r="F27" s="53">
        <f>E27/D27*100</f>
        <v>65.73333333333333</v>
      </c>
      <c r="G27" s="54">
        <f>E27-D27</f>
        <v>-51.400000000000006</v>
      </c>
    </row>
    <row r="28" spans="1:7" ht="30">
      <c r="A28" s="35" t="s">
        <v>131</v>
      </c>
      <c r="B28" s="11">
        <v>182</v>
      </c>
      <c r="C28" s="11" t="s">
        <v>1</v>
      </c>
      <c r="D28" s="29">
        <v>150</v>
      </c>
      <c r="E28" s="36">
        <v>98.6</v>
      </c>
      <c r="F28" s="53"/>
      <c r="G28" s="49"/>
    </row>
    <row r="29" spans="1:7" ht="15.75">
      <c r="A29" s="18" t="s">
        <v>34</v>
      </c>
      <c r="B29" s="11">
        <v>182</v>
      </c>
      <c r="C29" s="11" t="s">
        <v>15</v>
      </c>
      <c r="D29" s="28">
        <f>D30+D32</f>
        <v>300</v>
      </c>
      <c r="E29" s="50">
        <f>E30+E32</f>
        <v>68.9</v>
      </c>
      <c r="F29" s="53">
        <f>E29/D29*100</f>
        <v>22.96666666666667</v>
      </c>
      <c r="G29" s="54">
        <f>E29-D29</f>
        <v>-231.1</v>
      </c>
    </row>
    <row r="30" spans="1:7" ht="15.75">
      <c r="A30" s="19" t="s">
        <v>29</v>
      </c>
      <c r="B30" s="11">
        <v>182</v>
      </c>
      <c r="C30" s="11" t="s">
        <v>31</v>
      </c>
      <c r="D30" s="29">
        <f>D31</f>
        <v>50</v>
      </c>
      <c r="E30" s="36">
        <f>E31</f>
        <v>3.4</v>
      </c>
      <c r="F30" s="53"/>
      <c r="G30" s="54">
        <f>E30+D30</f>
        <v>53.4</v>
      </c>
    </row>
    <row r="31" spans="1:7" ht="30">
      <c r="A31" s="13" t="s">
        <v>132</v>
      </c>
      <c r="B31" s="11">
        <v>182</v>
      </c>
      <c r="C31" s="11" t="s">
        <v>32</v>
      </c>
      <c r="D31" s="29">
        <v>50</v>
      </c>
      <c r="E31" s="36">
        <v>3.4</v>
      </c>
      <c r="F31" s="53"/>
      <c r="G31" s="49"/>
    </row>
    <row r="32" spans="1:7" ht="15.75">
      <c r="A32" s="19" t="s">
        <v>30</v>
      </c>
      <c r="B32" s="11">
        <v>182</v>
      </c>
      <c r="C32" s="11" t="s">
        <v>33</v>
      </c>
      <c r="D32" s="29">
        <f>D33</f>
        <v>250</v>
      </c>
      <c r="E32" s="36">
        <f>E33</f>
        <v>65.5</v>
      </c>
      <c r="F32" s="53">
        <f>E32/D32*100</f>
        <v>26.200000000000003</v>
      </c>
      <c r="G32" s="54">
        <f>E32-D32</f>
        <v>-184.5</v>
      </c>
    </row>
    <row r="33" spans="1:7" ht="30">
      <c r="A33" s="13" t="s">
        <v>133</v>
      </c>
      <c r="B33" s="11">
        <v>182</v>
      </c>
      <c r="C33" s="11" t="s">
        <v>43</v>
      </c>
      <c r="D33" s="29">
        <v>250</v>
      </c>
      <c r="E33" s="36">
        <v>65.5</v>
      </c>
      <c r="F33" s="53"/>
      <c r="G33" s="49"/>
    </row>
    <row r="34" spans="1:7" ht="15.75">
      <c r="A34" s="18" t="s">
        <v>4</v>
      </c>
      <c r="B34" s="11">
        <v>901</v>
      </c>
      <c r="C34" s="11" t="s">
        <v>12</v>
      </c>
      <c r="D34" s="28">
        <f>D36</f>
        <v>10</v>
      </c>
      <c r="E34" s="50">
        <f>E35</f>
        <v>1.5</v>
      </c>
      <c r="F34" s="53">
        <f>E34/D34*100</f>
        <v>15</v>
      </c>
      <c r="G34" s="54">
        <f>E34-D34</f>
        <v>-8.5</v>
      </c>
    </row>
    <row r="35" spans="1:7" ht="31.5" customHeight="1">
      <c r="A35" s="35" t="s">
        <v>134</v>
      </c>
      <c r="B35" s="11">
        <v>901</v>
      </c>
      <c r="C35" s="11" t="s">
        <v>68</v>
      </c>
      <c r="D35" s="28">
        <f>D36</f>
        <v>10</v>
      </c>
      <c r="E35" s="36">
        <f>E36</f>
        <v>1.5</v>
      </c>
      <c r="F35" s="53"/>
      <c r="G35" s="49"/>
    </row>
    <row r="36" spans="1:7" ht="60">
      <c r="A36" s="35" t="s">
        <v>135</v>
      </c>
      <c r="B36" s="11">
        <v>901</v>
      </c>
      <c r="C36" s="11" t="s">
        <v>44</v>
      </c>
      <c r="D36" s="29">
        <v>10</v>
      </c>
      <c r="E36" s="36">
        <v>1.5</v>
      </c>
      <c r="F36" s="53"/>
      <c r="G36" s="49"/>
    </row>
    <row r="37" spans="1:7" ht="30" hidden="1">
      <c r="A37" s="13" t="s">
        <v>5</v>
      </c>
      <c r="B37" s="11">
        <v>901</v>
      </c>
      <c r="C37" s="11" t="s">
        <v>13</v>
      </c>
      <c r="D37" s="29">
        <f>D38</f>
        <v>0</v>
      </c>
      <c r="E37" s="36"/>
      <c r="F37" s="53"/>
      <c r="G37" s="49"/>
    </row>
    <row r="38" spans="1:7" ht="60" hidden="1">
      <c r="A38" s="13" t="s">
        <v>35</v>
      </c>
      <c r="B38" s="11">
        <v>901</v>
      </c>
      <c r="C38" s="11" t="s">
        <v>20</v>
      </c>
      <c r="D38" s="29">
        <f>D39</f>
        <v>0</v>
      </c>
      <c r="E38" s="36"/>
      <c r="F38" s="53"/>
      <c r="G38" s="49"/>
    </row>
    <row r="39" spans="1:7" ht="60" hidden="1">
      <c r="A39" s="13" t="s">
        <v>21</v>
      </c>
      <c r="B39" s="11">
        <v>901</v>
      </c>
      <c r="C39" s="11" t="s">
        <v>26</v>
      </c>
      <c r="D39" s="29">
        <v>0</v>
      </c>
      <c r="E39" s="36"/>
      <c r="F39" s="53"/>
      <c r="G39" s="49"/>
    </row>
    <row r="40" spans="1:7" ht="29.25">
      <c r="A40" s="58" t="s">
        <v>136</v>
      </c>
      <c r="B40" s="20" t="s">
        <v>25</v>
      </c>
      <c r="C40" s="11" t="s">
        <v>19</v>
      </c>
      <c r="D40" s="28">
        <f aca="true" t="shared" si="0" ref="D40:E42">D41</f>
        <v>115</v>
      </c>
      <c r="E40" s="50">
        <f t="shared" si="0"/>
        <v>0</v>
      </c>
      <c r="F40" s="53">
        <f>E40/D40*100</f>
        <v>0</v>
      </c>
      <c r="G40" s="54">
        <f>E40-D40</f>
        <v>-115</v>
      </c>
    </row>
    <row r="41" spans="1:7" ht="15.75">
      <c r="A41" s="35" t="s">
        <v>137</v>
      </c>
      <c r="B41" s="11">
        <v>901</v>
      </c>
      <c r="C41" s="11" t="s">
        <v>56</v>
      </c>
      <c r="D41" s="29">
        <f t="shared" si="0"/>
        <v>115</v>
      </c>
      <c r="E41" s="36">
        <f t="shared" si="0"/>
        <v>0</v>
      </c>
      <c r="F41" s="53"/>
      <c r="G41" s="49"/>
    </row>
    <row r="42" spans="1:7" ht="15.75">
      <c r="A42" s="35" t="s">
        <v>138</v>
      </c>
      <c r="B42" s="11">
        <v>901</v>
      </c>
      <c r="C42" s="11" t="s">
        <v>69</v>
      </c>
      <c r="D42" s="29">
        <f t="shared" si="0"/>
        <v>115</v>
      </c>
      <c r="E42" s="36">
        <f t="shared" si="0"/>
        <v>0</v>
      </c>
      <c r="F42" s="53"/>
      <c r="G42" s="49"/>
    </row>
    <row r="43" spans="1:7" ht="30">
      <c r="A43" s="35" t="s">
        <v>139</v>
      </c>
      <c r="B43" s="11">
        <v>901</v>
      </c>
      <c r="C43" s="11" t="s">
        <v>45</v>
      </c>
      <c r="D43" s="29">
        <v>115</v>
      </c>
      <c r="E43" s="36">
        <v>0</v>
      </c>
      <c r="F43" s="53"/>
      <c r="G43" s="49"/>
    </row>
    <row r="44" spans="1:7" ht="15.75" customHeight="1" hidden="1">
      <c r="A44" s="32" t="s">
        <v>96</v>
      </c>
      <c r="B44" s="27">
        <v>901</v>
      </c>
      <c r="C44" s="31" t="s">
        <v>100</v>
      </c>
      <c r="D44" s="28">
        <f aca="true" t="shared" si="1" ref="D44:E46">D45</f>
        <v>0</v>
      </c>
      <c r="E44" s="50">
        <f t="shared" si="1"/>
        <v>0</v>
      </c>
      <c r="F44" s="53"/>
      <c r="G44" s="54">
        <f>E44-D44</f>
        <v>0</v>
      </c>
    </row>
    <row r="45" spans="1:7" ht="29.25" customHeight="1" hidden="1">
      <c r="A45" s="30" t="s">
        <v>97</v>
      </c>
      <c r="B45" s="11">
        <v>901</v>
      </c>
      <c r="C45" s="31" t="s">
        <v>101</v>
      </c>
      <c r="D45" s="29">
        <f t="shared" si="1"/>
        <v>0</v>
      </c>
      <c r="E45" s="36">
        <f t="shared" si="1"/>
        <v>0</v>
      </c>
      <c r="F45" s="53"/>
      <c r="G45" s="49"/>
    </row>
    <row r="46" spans="1:7" ht="45" hidden="1">
      <c r="A46" s="30" t="s">
        <v>98</v>
      </c>
      <c r="B46" s="11">
        <v>901</v>
      </c>
      <c r="C46" s="31" t="s">
        <v>102</v>
      </c>
      <c r="D46" s="29">
        <f t="shared" si="1"/>
        <v>0</v>
      </c>
      <c r="E46" s="36">
        <f t="shared" si="1"/>
        <v>0</v>
      </c>
      <c r="F46" s="53"/>
      <c r="G46" s="49"/>
    </row>
    <row r="47" spans="1:7" ht="60" hidden="1">
      <c r="A47" s="30" t="s">
        <v>99</v>
      </c>
      <c r="B47" s="11">
        <v>901</v>
      </c>
      <c r="C47" s="31" t="s">
        <v>103</v>
      </c>
      <c r="D47" s="29">
        <v>0</v>
      </c>
      <c r="E47" s="36">
        <v>0</v>
      </c>
      <c r="F47" s="53"/>
      <c r="G47" s="49"/>
    </row>
    <row r="48" spans="1:7" ht="15.75" hidden="1">
      <c r="A48" s="26" t="s">
        <v>70</v>
      </c>
      <c r="B48" s="11">
        <v>901</v>
      </c>
      <c r="C48" s="11" t="s">
        <v>53</v>
      </c>
      <c r="D48" s="28">
        <f>D49+D51</f>
        <v>0</v>
      </c>
      <c r="E48" s="50">
        <f>E49+E51</f>
        <v>0</v>
      </c>
      <c r="F48" s="53"/>
      <c r="G48" s="49"/>
    </row>
    <row r="49" spans="1:7" ht="15.75" hidden="1">
      <c r="A49" s="25" t="s">
        <v>71</v>
      </c>
      <c r="B49" s="11">
        <v>901</v>
      </c>
      <c r="C49" s="11" t="s">
        <v>75</v>
      </c>
      <c r="D49" s="29">
        <f>D50</f>
        <v>0</v>
      </c>
      <c r="E49" s="36">
        <f>E50</f>
        <v>0</v>
      </c>
      <c r="F49" s="53"/>
      <c r="G49" s="49"/>
    </row>
    <row r="50" spans="1:7" ht="15.75" hidden="1">
      <c r="A50" s="25" t="s">
        <v>72</v>
      </c>
      <c r="B50" s="11">
        <v>901</v>
      </c>
      <c r="C50" s="11" t="s">
        <v>76</v>
      </c>
      <c r="D50" s="29">
        <v>0</v>
      </c>
      <c r="E50" s="36">
        <v>0</v>
      </c>
      <c r="F50" s="53"/>
      <c r="G50" s="49"/>
    </row>
    <row r="51" spans="1:7" ht="15.75" hidden="1">
      <c r="A51" s="25" t="s">
        <v>73</v>
      </c>
      <c r="B51" s="11">
        <v>901</v>
      </c>
      <c r="C51" s="11" t="s">
        <v>54</v>
      </c>
      <c r="D51" s="29">
        <f>D52</f>
        <v>0</v>
      </c>
      <c r="E51" s="36">
        <f>E52</f>
        <v>0</v>
      </c>
      <c r="F51" s="53"/>
      <c r="G51" s="49"/>
    </row>
    <row r="52" spans="1:7" ht="15.75" hidden="1">
      <c r="A52" s="25" t="s">
        <v>74</v>
      </c>
      <c r="B52" s="11">
        <v>901</v>
      </c>
      <c r="C52" s="11" t="s">
        <v>55</v>
      </c>
      <c r="D52" s="29">
        <v>0</v>
      </c>
      <c r="E52" s="36">
        <v>0</v>
      </c>
      <c r="F52" s="53"/>
      <c r="G52" s="49"/>
    </row>
    <row r="53" spans="1:7" ht="15.75">
      <c r="A53" s="18" t="s">
        <v>6</v>
      </c>
      <c r="B53" s="11">
        <v>901</v>
      </c>
      <c r="C53" s="23" t="s">
        <v>46</v>
      </c>
      <c r="D53" s="28">
        <f>D54</f>
        <v>16316.9</v>
      </c>
      <c r="E53" s="50">
        <f>E54</f>
        <v>3037.9</v>
      </c>
      <c r="F53" s="53">
        <f>E53/D53*100</f>
        <v>18.618119863454456</v>
      </c>
      <c r="G53" s="54">
        <f>E53-D53</f>
        <v>-13279</v>
      </c>
    </row>
    <row r="54" spans="1:7" ht="30">
      <c r="A54" s="13" t="s">
        <v>17</v>
      </c>
      <c r="B54" s="11">
        <v>901</v>
      </c>
      <c r="C54" s="23" t="s">
        <v>14</v>
      </c>
      <c r="D54" s="29">
        <f>D55+D65+D60+D72</f>
        <v>16316.9</v>
      </c>
      <c r="E54" s="36">
        <f>E55+E60+E65+E72</f>
        <v>3037.9</v>
      </c>
      <c r="F54" s="53"/>
      <c r="G54" s="49"/>
    </row>
    <row r="55" spans="1:7" ht="15.75">
      <c r="A55" s="13" t="s">
        <v>57</v>
      </c>
      <c r="B55" s="11">
        <v>901</v>
      </c>
      <c r="C55" s="23" t="s">
        <v>47</v>
      </c>
      <c r="D55" s="28">
        <f>D56+D59</f>
        <v>13776.3</v>
      </c>
      <c r="E55" s="50">
        <f>E56+E58</f>
        <v>2995.8</v>
      </c>
      <c r="F55" s="53">
        <f>E55/D55*100</f>
        <v>21.746042115807583</v>
      </c>
      <c r="G55" s="54">
        <f>E55-D55</f>
        <v>-10780.5</v>
      </c>
    </row>
    <row r="56" spans="1:7" ht="15.75" hidden="1">
      <c r="A56" s="13" t="s">
        <v>23</v>
      </c>
      <c r="B56" s="11">
        <v>901</v>
      </c>
      <c r="C56" s="23" t="s">
        <v>77</v>
      </c>
      <c r="D56" s="29">
        <f>D57</f>
        <v>0</v>
      </c>
      <c r="E56" s="36">
        <f>E57</f>
        <v>0</v>
      </c>
      <c r="F56" s="53"/>
      <c r="G56" s="54">
        <f>E56-D56</f>
        <v>0</v>
      </c>
    </row>
    <row r="57" spans="1:7" ht="30" hidden="1">
      <c r="A57" s="13" t="s">
        <v>58</v>
      </c>
      <c r="B57" s="11">
        <v>901</v>
      </c>
      <c r="C57" s="23" t="s">
        <v>38</v>
      </c>
      <c r="D57" s="29">
        <v>0</v>
      </c>
      <c r="E57" s="36">
        <v>0</v>
      </c>
      <c r="F57" s="53"/>
      <c r="G57" s="49"/>
    </row>
    <row r="58" spans="1:7" ht="30">
      <c r="A58" s="35" t="s">
        <v>140</v>
      </c>
      <c r="B58" s="11">
        <v>901</v>
      </c>
      <c r="C58" s="23" t="s">
        <v>78</v>
      </c>
      <c r="D58" s="38">
        <f>D59</f>
        <v>13776.3</v>
      </c>
      <c r="E58" s="36">
        <f>E59</f>
        <v>2995.8</v>
      </c>
      <c r="F58" s="53">
        <f>E58/D58*100</f>
        <v>21.746042115807583</v>
      </c>
      <c r="G58" s="54">
        <f>E58-D58</f>
        <v>-10780.5</v>
      </c>
    </row>
    <row r="59" spans="1:7" ht="30">
      <c r="A59" s="35" t="s">
        <v>141</v>
      </c>
      <c r="B59" s="11">
        <v>901</v>
      </c>
      <c r="C59" s="23" t="s">
        <v>59</v>
      </c>
      <c r="D59" s="38">
        <v>13776.3</v>
      </c>
      <c r="E59" s="36">
        <v>2995.8</v>
      </c>
      <c r="F59" s="53"/>
      <c r="G59" s="49"/>
    </row>
    <row r="60" spans="1:7" ht="30">
      <c r="A60" s="35" t="s">
        <v>111</v>
      </c>
      <c r="B60" s="11">
        <v>901</v>
      </c>
      <c r="C60" s="23" t="s">
        <v>79</v>
      </c>
      <c r="D60" s="38">
        <f>D61</f>
        <v>2269.1</v>
      </c>
      <c r="E60" s="36">
        <f>E61</f>
        <v>0</v>
      </c>
      <c r="F60" s="53">
        <f>E60/D60*100</f>
        <v>0</v>
      </c>
      <c r="G60" s="54">
        <f>E60-D60</f>
        <v>-2269.1</v>
      </c>
    </row>
    <row r="61" spans="1:7" ht="15.75">
      <c r="A61" s="35" t="s">
        <v>112</v>
      </c>
      <c r="B61" s="11">
        <v>901</v>
      </c>
      <c r="C61" s="23" t="s">
        <v>80</v>
      </c>
      <c r="D61" s="38">
        <f>D62</f>
        <v>2269.1</v>
      </c>
      <c r="E61" s="36">
        <f>E62</f>
        <v>0</v>
      </c>
      <c r="F61" s="53"/>
      <c r="G61" s="54"/>
    </row>
    <row r="62" spans="1:7" ht="15.75">
      <c r="A62" s="35" t="s">
        <v>113</v>
      </c>
      <c r="B62" s="11">
        <v>901</v>
      </c>
      <c r="C62" s="23" t="s">
        <v>41</v>
      </c>
      <c r="D62" s="38">
        <f>D63+D64</f>
        <v>2269.1</v>
      </c>
      <c r="E62" s="36">
        <f>E63+E64</f>
        <v>0</v>
      </c>
      <c r="F62" s="53"/>
      <c r="G62" s="54"/>
    </row>
    <row r="63" spans="1:7" ht="15.75">
      <c r="A63" s="35" t="s">
        <v>110</v>
      </c>
      <c r="B63" s="11">
        <v>901</v>
      </c>
      <c r="C63" s="23" t="s">
        <v>41</v>
      </c>
      <c r="D63" s="38">
        <v>469.1</v>
      </c>
      <c r="E63" s="36">
        <f>E64</f>
        <v>0</v>
      </c>
      <c r="F63" s="53"/>
      <c r="G63" s="49"/>
    </row>
    <row r="64" spans="1:7" ht="30">
      <c r="A64" s="37" t="s">
        <v>109</v>
      </c>
      <c r="B64" s="11">
        <v>901</v>
      </c>
      <c r="C64" s="23" t="s">
        <v>41</v>
      </c>
      <c r="D64" s="38">
        <v>1800</v>
      </c>
      <c r="E64" s="36">
        <v>0</v>
      </c>
      <c r="F64" s="53"/>
      <c r="G64" s="49"/>
    </row>
    <row r="65" spans="1:7" ht="15.75">
      <c r="A65" s="21" t="s">
        <v>114</v>
      </c>
      <c r="B65" s="11">
        <v>901</v>
      </c>
      <c r="C65" s="23" t="s">
        <v>115</v>
      </c>
      <c r="D65" s="39">
        <f>D66+D70</f>
        <v>271.5</v>
      </c>
      <c r="E65" s="50">
        <f>E66+E70</f>
        <v>42.1</v>
      </c>
      <c r="F65" s="53">
        <f>E65/D65*100</f>
        <v>15.50644567219153</v>
      </c>
      <c r="G65" s="54">
        <f>E65-D65</f>
        <v>-229.4</v>
      </c>
    </row>
    <row r="66" spans="1:7" ht="30">
      <c r="A66" s="14" t="s">
        <v>116</v>
      </c>
      <c r="B66" s="11">
        <v>901</v>
      </c>
      <c r="C66" s="23" t="s">
        <v>81</v>
      </c>
      <c r="D66" s="38">
        <f>D67</f>
        <v>65.2</v>
      </c>
      <c r="E66" s="36">
        <f>E67</f>
        <v>9.9</v>
      </c>
      <c r="F66" s="53">
        <f>E66/D66*100</f>
        <v>15.184049079754603</v>
      </c>
      <c r="G66" s="54">
        <f>E66-D66</f>
        <v>-55.300000000000004</v>
      </c>
    </row>
    <row r="67" spans="1:7" ht="30">
      <c r="A67" s="14" t="s">
        <v>117</v>
      </c>
      <c r="B67" s="11">
        <v>901</v>
      </c>
      <c r="C67" s="23" t="s">
        <v>39</v>
      </c>
      <c r="D67" s="38">
        <f>D68+D69</f>
        <v>65.2</v>
      </c>
      <c r="E67" s="36">
        <f>E68+E69</f>
        <v>9.9</v>
      </c>
      <c r="F67" s="53"/>
      <c r="G67" s="49"/>
    </row>
    <row r="68" spans="1:7" ht="75">
      <c r="A68" s="14" t="s">
        <v>36</v>
      </c>
      <c r="B68" s="11">
        <v>901</v>
      </c>
      <c r="C68" s="24" t="s">
        <v>39</v>
      </c>
      <c r="D68" s="38">
        <v>0.7</v>
      </c>
      <c r="E68" s="55">
        <v>0</v>
      </c>
      <c r="F68" s="53">
        <f>E68/D68*100</f>
        <v>0</v>
      </c>
      <c r="G68" s="54">
        <f>E68-D68</f>
        <v>-0.7</v>
      </c>
    </row>
    <row r="69" spans="1:7" ht="30">
      <c r="A69" s="14" t="s">
        <v>40</v>
      </c>
      <c r="B69" s="11">
        <v>901</v>
      </c>
      <c r="C69" s="24" t="s">
        <v>39</v>
      </c>
      <c r="D69" s="38">
        <v>64.5</v>
      </c>
      <c r="E69" s="36">
        <v>9.9</v>
      </c>
      <c r="F69" s="53">
        <f>E69/D69*100</f>
        <v>15.348837209302326</v>
      </c>
      <c r="G69" s="54">
        <f>E69-D69</f>
        <v>-54.6</v>
      </c>
    </row>
    <row r="70" spans="1:7" ht="30">
      <c r="A70" s="35" t="s">
        <v>104</v>
      </c>
      <c r="B70" s="11">
        <v>901</v>
      </c>
      <c r="C70" s="24" t="s">
        <v>82</v>
      </c>
      <c r="D70" s="38">
        <f>D71</f>
        <v>206.3</v>
      </c>
      <c r="E70" s="36">
        <f>E71</f>
        <v>32.2</v>
      </c>
      <c r="F70" s="53">
        <f>E70/D70*100</f>
        <v>15.608337372758118</v>
      </c>
      <c r="G70" s="54">
        <f>E70-D70</f>
        <v>-174.10000000000002</v>
      </c>
    </row>
    <row r="71" spans="1:7" ht="45">
      <c r="A71" s="35" t="s">
        <v>105</v>
      </c>
      <c r="B71" s="11">
        <v>901</v>
      </c>
      <c r="C71" s="24" t="s">
        <v>83</v>
      </c>
      <c r="D71" s="38">
        <v>206.3</v>
      </c>
      <c r="E71" s="36">
        <v>32.2</v>
      </c>
      <c r="F71" s="53"/>
      <c r="G71" s="49"/>
    </row>
    <row r="72" spans="1:7" ht="15.75" hidden="1">
      <c r="A72" s="25" t="s">
        <v>89</v>
      </c>
      <c r="B72" s="11">
        <v>901</v>
      </c>
      <c r="C72" s="24" t="s">
        <v>90</v>
      </c>
      <c r="D72" s="28">
        <f>D73</f>
        <v>0</v>
      </c>
      <c r="E72" s="36">
        <f>E73</f>
        <v>0</v>
      </c>
      <c r="F72" s="53" t="e">
        <f>E72/D72*100</f>
        <v>#DIV/0!</v>
      </c>
      <c r="G72" s="54">
        <f>E72-D72</f>
        <v>0</v>
      </c>
    </row>
    <row r="73" spans="1:7" ht="30" hidden="1">
      <c r="A73" s="25" t="s">
        <v>91</v>
      </c>
      <c r="B73" s="11">
        <v>901</v>
      </c>
      <c r="C73" s="24" t="s">
        <v>92</v>
      </c>
      <c r="D73" s="29">
        <f>D74</f>
        <v>0</v>
      </c>
      <c r="E73" s="36">
        <f>E74</f>
        <v>0</v>
      </c>
      <c r="F73" s="53"/>
      <c r="G73" s="49"/>
    </row>
    <row r="74" spans="1:7" ht="19.5" customHeight="1" hidden="1">
      <c r="A74" s="25" t="s">
        <v>93</v>
      </c>
      <c r="B74" s="11">
        <v>901</v>
      </c>
      <c r="C74" s="24" t="s">
        <v>94</v>
      </c>
      <c r="D74" s="29">
        <v>0</v>
      </c>
      <c r="E74" s="36">
        <v>0</v>
      </c>
      <c r="F74" s="53"/>
      <c r="G74" s="49"/>
    </row>
    <row r="75" spans="1:7" s="5" customFormat="1" ht="15.75">
      <c r="A75" s="15" t="s">
        <v>7</v>
      </c>
      <c r="B75" s="16"/>
      <c r="C75" s="17"/>
      <c r="D75" s="28">
        <f>D10+D53</f>
        <v>18861</v>
      </c>
      <c r="E75" s="50">
        <f>E53+E10</f>
        <v>3576.3</v>
      </c>
      <c r="F75" s="51">
        <f>E75/D75*100</f>
        <v>18.96134881501511</v>
      </c>
      <c r="G75" s="52">
        <f>E75-D75</f>
        <v>-15284.7</v>
      </c>
    </row>
    <row r="77" spans="1:4" ht="15.75">
      <c r="A77" s="6" t="s">
        <v>27</v>
      </c>
      <c r="D77" s="56"/>
    </row>
    <row r="78" spans="1:2" ht="15.75">
      <c r="A78" s="3" t="s">
        <v>24</v>
      </c>
      <c r="B78" s="2" t="s">
        <v>37</v>
      </c>
    </row>
    <row r="79" spans="1:2" ht="15.75">
      <c r="A79" s="3"/>
      <c r="B79" s="3"/>
    </row>
  </sheetData>
  <sheetProtection/>
  <mergeCells count="2">
    <mergeCell ref="A7:C7"/>
    <mergeCell ref="A6:E6"/>
  </mergeCells>
  <printOptions/>
  <pageMargins left="0" right="0" top="0.2755905511811024" bottom="0.2755905511811024" header="0.8267716535433072" footer="0.2755905511811024"/>
  <pageSetup fitToHeight="4" horizontalDpi="360" verticalDpi="36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Белугина Наталья Леоновна</dc:creator>
  <cp:keywords/>
  <dc:description/>
  <cp:lastModifiedBy>User</cp:lastModifiedBy>
  <cp:lastPrinted>2021-07-26T07:39:12Z</cp:lastPrinted>
  <dcterms:created xsi:type="dcterms:W3CDTF">2004-09-17T04:50:22Z</dcterms:created>
  <dcterms:modified xsi:type="dcterms:W3CDTF">2023-04-26T07:50:50Z</dcterms:modified>
  <cp:category/>
  <cp:version/>
  <cp:contentType/>
  <cp:contentStatus/>
</cp:coreProperties>
</file>